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0500" windowHeight="708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F15" i="1" l="1"/>
  <c r="J15" i="1" s="1"/>
  <c r="C15" i="1"/>
  <c r="B15" i="1"/>
  <c r="I13" i="1"/>
  <c r="H13" i="1"/>
  <c r="H15" i="1" s="1"/>
  <c r="I15" i="1" s="1"/>
  <c r="F13" i="1"/>
  <c r="G13" i="1" s="1"/>
  <c r="D13" i="1"/>
  <c r="D15" i="1" s="1"/>
  <c r="C13" i="1"/>
  <c r="B13" i="1"/>
  <c r="L12" i="1"/>
  <c r="K12" i="1"/>
  <c r="J12" i="1"/>
  <c r="I12" i="1"/>
  <c r="G12" i="1"/>
  <c r="L11" i="1"/>
  <c r="K11" i="1"/>
  <c r="J11" i="1"/>
  <c r="I11" i="1"/>
  <c r="G11" i="1"/>
  <c r="L10" i="1"/>
  <c r="K10" i="1"/>
  <c r="J10" i="1"/>
  <c r="I10" i="1"/>
  <c r="G10" i="1"/>
  <c r="L9" i="1"/>
  <c r="K9" i="1"/>
  <c r="J9" i="1"/>
  <c r="I9" i="1"/>
  <c r="G9" i="1"/>
  <c r="H7" i="1"/>
  <c r="G7" i="1" s="1"/>
  <c r="F7" i="1"/>
  <c r="J7" i="1" s="1"/>
  <c r="D7" i="1"/>
  <c r="E7" i="1" s="1"/>
  <c r="C7" i="1"/>
  <c r="B7" i="1"/>
  <c r="L6" i="1"/>
  <c r="K6" i="1"/>
  <c r="J6" i="1"/>
  <c r="I6" i="1"/>
  <c r="G6" i="1"/>
  <c r="L5" i="1"/>
  <c r="K5" i="1"/>
  <c r="J5" i="1"/>
  <c r="I5" i="1"/>
  <c r="G5" i="1"/>
  <c r="L4" i="1"/>
  <c r="K4" i="1"/>
  <c r="J4" i="1"/>
  <c r="I4" i="1"/>
  <c r="G4" i="1"/>
  <c r="L3" i="1"/>
  <c r="K3" i="1"/>
  <c r="J3" i="1"/>
  <c r="I3" i="1"/>
  <c r="G3" i="1"/>
  <c r="L2" i="1"/>
  <c r="K2" i="1"/>
  <c r="J2" i="1"/>
  <c r="I2" i="1"/>
  <c r="G2" i="1"/>
  <c r="E15" i="1" l="1"/>
  <c r="L15" i="1"/>
  <c r="E5" i="1"/>
  <c r="E3" i="1"/>
  <c r="E11" i="1"/>
  <c r="E9" i="1"/>
  <c r="E6" i="1"/>
  <c r="E4" i="1"/>
  <c r="E12" i="1"/>
  <c r="E10" i="1"/>
  <c r="K15" i="1"/>
  <c r="E13" i="1"/>
  <c r="E2" i="1"/>
  <c r="G15" i="1"/>
  <c r="I7" i="1"/>
  <c r="J13" i="1"/>
  <c r="K7" i="1"/>
  <c r="L13" i="1"/>
  <c r="L7" i="1"/>
  <c r="K13" i="1"/>
</calcChain>
</file>

<file path=xl/sharedStrings.xml><?xml version="1.0" encoding="utf-8"?>
<sst xmlns="http://schemas.openxmlformats.org/spreadsheetml/2006/main" count="23" uniqueCount="23">
  <si>
    <t>Anz. LW Betriebe</t>
  </si>
  <si>
    <t>LNF (ha)</t>
  </si>
  <si>
    <t>Anzahl Rinder insgesamt</t>
  </si>
  <si>
    <t>Anteil pro Gemeinde (%)</t>
  </si>
  <si>
    <t>Anzahl Kühe</t>
  </si>
  <si>
    <t>Anzahl Mutterkühe</t>
  </si>
  <si>
    <t>Anzahl Milchkühe</t>
  </si>
  <si>
    <t>% Milchkühe am Kuhbestand</t>
  </si>
  <si>
    <t>Kühe/ha</t>
  </si>
  <si>
    <t>Anz. GVE/ha</t>
  </si>
  <si>
    <t>Mittlere Anzahl Rinder /Betrieb</t>
  </si>
  <si>
    <t>Amel</t>
  </si>
  <si>
    <t>Büllingen</t>
  </si>
  <si>
    <t>Burg Reuland</t>
  </si>
  <si>
    <t>Bütgenbach</t>
  </si>
  <si>
    <t>St. Vith</t>
  </si>
  <si>
    <t>DG-Südgemeinden</t>
  </si>
  <si>
    <t>Eupen</t>
  </si>
  <si>
    <t>Kelmis</t>
  </si>
  <si>
    <t>Lontzen</t>
  </si>
  <si>
    <t>Raeren</t>
  </si>
  <si>
    <t>DG-Nordgemeinden</t>
  </si>
  <si>
    <t>DG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</si>
</sst>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3" fontId="1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2" sqref="A2:A7"/>
    </sheetView>
  </sheetViews>
  <sheetFormatPr defaultColWidth="8.77734375" defaultRowHeight="15.6" x14ac:dyDescent="0.3"/>
  <cols>
    <col min="1" max="1" width="25.77734375" style="33" customWidth="1"/>
    <col min="2" max="2" width="11.6640625" style="34" customWidth="1"/>
    <col min="3" max="3" width="11.6640625" style="34" hidden="1" customWidth="1"/>
    <col min="4" max="6" width="11.6640625" style="34" customWidth="1"/>
    <col min="7" max="7" width="13.109375" style="34" customWidth="1"/>
    <col min="8" max="8" width="11.6640625" style="34" customWidth="1"/>
    <col min="9" max="10" width="13.109375" style="34" customWidth="1"/>
    <col min="11" max="11" width="13.109375" style="34" hidden="1" customWidth="1"/>
    <col min="12" max="12" width="13.109375" style="34" customWidth="1"/>
    <col min="13" max="13" width="8.88671875" customWidth="1"/>
    <col min="14" max="16384" width="8.77734375" style="34"/>
  </cols>
  <sheetData>
    <row r="1" spans="1:12" s="8" customFormat="1" ht="60" x14ac:dyDescent="0.25">
      <c r="A1" s="1">
        <v>2015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2" t="s">
        <v>6</v>
      </c>
      <c r="I1" s="2" t="s">
        <v>7</v>
      </c>
      <c r="J1" s="5" t="s">
        <v>8</v>
      </c>
      <c r="K1" s="6" t="s">
        <v>9</v>
      </c>
      <c r="L1" s="7" t="s">
        <v>10</v>
      </c>
    </row>
    <row r="2" spans="1:12" s="17" customFormat="1" ht="15.45" x14ac:dyDescent="0.35">
      <c r="A2" s="9" t="s">
        <v>11</v>
      </c>
      <c r="B2" s="10">
        <v>115</v>
      </c>
      <c r="C2" s="10">
        <v>5368</v>
      </c>
      <c r="D2" s="11">
        <v>11118</v>
      </c>
      <c r="E2" s="12">
        <f>D2*100/D15</f>
        <v>17.965000727131709</v>
      </c>
      <c r="F2" s="11">
        <v>5410</v>
      </c>
      <c r="G2" s="13">
        <f t="shared" ref="G2:G7" si="0">F2-H2</f>
        <v>494</v>
      </c>
      <c r="H2" s="14">
        <v>4916</v>
      </c>
      <c r="I2" s="15">
        <f t="shared" ref="I2:I7" si="1">H2/F2*100</f>
        <v>90.868761552680226</v>
      </c>
      <c r="J2" s="16">
        <f t="shared" ref="J2:J7" si="2">F2/C2</f>
        <v>1.0078241430700448</v>
      </c>
      <c r="K2" s="16">
        <f t="shared" ref="K2:K7" si="3">(((D2-F2)*0.7)+F2)/C2</f>
        <v>1.7521609538002982</v>
      </c>
      <c r="L2" s="15">
        <f t="shared" ref="L2:L7" si="4">D2/B2</f>
        <v>96.678260869565221</v>
      </c>
    </row>
    <row r="3" spans="1:12" s="17" customFormat="1" ht="15" x14ac:dyDescent="0.25">
      <c r="A3" s="9" t="s">
        <v>12</v>
      </c>
      <c r="B3" s="10">
        <v>119</v>
      </c>
      <c r="C3" s="10">
        <v>5243</v>
      </c>
      <c r="D3" s="11">
        <v>8520</v>
      </c>
      <c r="E3" s="12">
        <f>D3*100/D15</f>
        <v>13.767027000824083</v>
      </c>
      <c r="F3" s="11">
        <v>4118</v>
      </c>
      <c r="G3" s="13">
        <f t="shared" si="0"/>
        <v>896</v>
      </c>
      <c r="H3" s="10">
        <v>3222</v>
      </c>
      <c r="I3" s="15">
        <f t="shared" si="1"/>
        <v>78.241864983001449</v>
      </c>
      <c r="J3" s="16">
        <f t="shared" si="2"/>
        <v>0.7854281899675758</v>
      </c>
      <c r="K3" s="16">
        <f t="shared" si="3"/>
        <v>1.3731451459088309</v>
      </c>
      <c r="L3" s="15">
        <f t="shared" si="4"/>
        <v>71.596638655462186</v>
      </c>
    </row>
    <row r="4" spans="1:12" s="17" customFormat="1" ht="15.45" x14ac:dyDescent="0.35">
      <c r="A4" s="9" t="s">
        <v>13</v>
      </c>
      <c r="B4" s="10">
        <v>101</v>
      </c>
      <c r="C4" s="10">
        <v>5121</v>
      </c>
      <c r="D4" s="11">
        <v>11301</v>
      </c>
      <c r="E4" s="12">
        <f>D4*100/D15</f>
        <v>18.26070095496631</v>
      </c>
      <c r="F4" s="11">
        <v>5474</v>
      </c>
      <c r="G4" s="13">
        <f t="shared" si="0"/>
        <v>645</v>
      </c>
      <c r="H4" s="10">
        <v>4829</v>
      </c>
      <c r="I4" s="15">
        <f t="shared" si="1"/>
        <v>88.217025940811112</v>
      </c>
      <c r="J4" s="16">
        <f t="shared" si="2"/>
        <v>1.0689318492481936</v>
      </c>
      <c r="K4" s="16">
        <f t="shared" si="3"/>
        <v>1.8654364381956647</v>
      </c>
      <c r="L4" s="15">
        <f t="shared" si="4"/>
        <v>111.89108910891089</v>
      </c>
    </row>
    <row r="5" spans="1:12" s="17" customFormat="1" ht="15" x14ac:dyDescent="0.25">
      <c r="A5" s="9" t="s">
        <v>14</v>
      </c>
      <c r="B5" s="10">
        <v>49</v>
      </c>
      <c r="C5" s="10">
        <v>2502</v>
      </c>
      <c r="D5" s="11">
        <v>4687</v>
      </c>
      <c r="E5" s="12">
        <f>D5*100/D15</f>
        <v>7.5734806986927792</v>
      </c>
      <c r="F5" s="11">
        <v>2238</v>
      </c>
      <c r="G5" s="13">
        <f t="shared" si="0"/>
        <v>294</v>
      </c>
      <c r="H5" s="10">
        <v>1944</v>
      </c>
      <c r="I5" s="15">
        <f t="shared" si="1"/>
        <v>86.863270777479897</v>
      </c>
      <c r="J5" s="16">
        <f t="shared" si="2"/>
        <v>0.89448441247002397</v>
      </c>
      <c r="K5" s="16">
        <f t="shared" si="3"/>
        <v>1.579656274980016</v>
      </c>
      <c r="L5" s="15">
        <f t="shared" si="4"/>
        <v>95.65306122448979</v>
      </c>
    </row>
    <row r="6" spans="1:12" s="17" customFormat="1" ht="15.45" x14ac:dyDescent="0.35">
      <c r="A6" s="9" t="s">
        <v>15</v>
      </c>
      <c r="B6" s="10">
        <v>129</v>
      </c>
      <c r="C6" s="10">
        <v>5590</v>
      </c>
      <c r="D6" s="11">
        <v>11060</v>
      </c>
      <c r="E6" s="12">
        <f>D6*100/D15</f>
        <v>17.871281529238775</v>
      </c>
      <c r="F6" s="11">
        <v>5254</v>
      </c>
      <c r="G6" s="13">
        <f t="shared" si="0"/>
        <v>489</v>
      </c>
      <c r="H6" s="10">
        <v>4765</v>
      </c>
      <c r="I6" s="15">
        <f t="shared" si="1"/>
        <v>90.692805481537874</v>
      </c>
      <c r="J6" s="16">
        <f t="shared" si="2"/>
        <v>0.93989266547406081</v>
      </c>
      <c r="K6" s="16">
        <f t="shared" si="3"/>
        <v>1.6669409660107335</v>
      </c>
      <c r="L6" s="15">
        <f t="shared" si="4"/>
        <v>85.736434108527135</v>
      </c>
    </row>
    <row r="7" spans="1:12" s="25" customFormat="1" x14ac:dyDescent="0.3">
      <c r="A7" s="18" t="s">
        <v>16</v>
      </c>
      <c r="B7" s="19">
        <f>SUM(B2:B6)</f>
        <v>513</v>
      </c>
      <c r="C7" s="19">
        <f>SUM(C2:C6)</f>
        <v>23824</v>
      </c>
      <c r="D7" s="20">
        <f>D2+D3+D4+D5+D6</f>
        <v>46686</v>
      </c>
      <c r="E7" s="21">
        <f>D7*100/D15</f>
        <v>75.437490910853654</v>
      </c>
      <c r="F7" s="20">
        <f>F2+F3+F4+F5+F6</f>
        <v>22494</v>
      </c>
      <c r="G7" s="22">
        <f t="shared" si="0"/>
        <v>2818</v>
      </c>
      <c r="H7" s="19">
        <f>H2+H3+H4+H5+H6</f>
        <v>19676</v>
      </c>
      <c r="I7" s="23">
        <f t="shared" si="1"/>
        <v>87.472214812838985</v>
      </c>
      <c r="J7" s="24">
        <f t="shared" si="2"/>
        <v>0.94417394224311624</v>
      </c>
      <c r="K7" s="24">
        <f t="shared" si="3"/>
        <v>1.6549865681665545</v>
      </c>
      <c r="L7" s="23">
        <f t="shared" si="4"/>
        <v>91.005847953216374</v>
      </c>
    </row>
    <row r="8" spans="1:12" s="27" customFormat="1" ht="9.4499999999999993" customHeight="1" x14ac:dyDescent="0.35">
      <c r="A8" s="26"/>
      <c r="B8" s="6"/>
      <c r="C8" s="6"/>
      <c r="D8" s="6"/>
      <c r="E8" s="12"/>
      <c r="F8" s="6"/>
      <c r="H8" s="12"/>
      <c r="I8" s="15"/>
      <c r="J8" s="28"/>
      <c r="K8" s="28"/>
      <c r="L8" s="15"/>
    </row>
    <row r="9" spans="1:12" s="27" customFormat="1" ht="15.45" x14ac:dyDescent="0.35">
      <c r="A9" s="9" t="s">
        <v>17</v>
      </c>
      <c r="B9" s="29">
        <v>31</v>
      </c>
      <c r="C9" s="29">
        <v>1625.12</v>
      </c>
      <c r="D9" s="29">
        <v>4036</v>
      </c>
      <c r="E9" s="12">
        <f>D9*100/D15</f>
        <v>6.5215634947565722</v>
      </c>
      <c r="F9" s="29">
        <v>2144</v>
      </c>
      <c r="G9" s="30">
        <f>F9-H9</f>
        <v>34</v>
      </c>
      <c r="H9" s="12">
        <v>2110</v>
      </c>
      <c r="I9" s="15">
        <f>H9/F9*100</f>
        <v>98.414179104477611</v>
      </c>
      <c r="J9" s="16">
        <f>F9/C9</f>
        <v>1.3192871910997344</v>
      </c>
      <c r="K9" s="16">
        <f>(((D9-F9)*0.7)+F9)/C9</f>
        <v>2.1342423944077975</v>
      </c>
      <c r="L9" s="15">
        <f>D9/B9</f>
        <v>130.19354838709677</v>
      </c>
    </row>
    <row r="10" spans="1:12" s="27" customFormat="1" ht="15.45" x14ac:dyDescent="0.35">
      <c r="A10" s="9" t="s">
        <v>18</v>
      </c>
      <c r="B10" s="29">
        <v>6</v>
      </c>
      <c r="C10" s="29">
        <v>226.95</v>
      </c>
      <c r="D10" s="29">
        <v>468</v>
      </c>
      <c r="E10" s="12">
        <f>D10*100/D15</f>
        <v>0.75621697610160454</v>
      </c>
      <c r="F10" s="29">
        <v>257</v>
      </c>
      <c r="G10" s="13">
        <f>F10-H10</f>
        <v>9</v>
      </c>
      <c r="H10" s="12">
        <v>248</v>
      </c>
      <c r="I10" s="15">
        <f>H10/F10*100</f>
        <v>96.498054474708169</v>
      </c>
      <c r="J10" s="16">
        <f>F10/C10</f>
        <v>1.1324080193875303</v>
      </c>
      <c r="K10" s="16">
        <f>(((D10-F10)*0.7)+F10)/C10</f>
        <v>1.7832121612690019</v>
      </c>
      <c r="L10" s="15">
        <f>D10/B10</f>
        <v>78</v>
      </c>
    </row>
    <row r="11" spans="1:12" s="27" customFormat="1" ht="15.45" x14ac:dyDescent="0.35">
      <c r="A11" s="9" t="s">
        <v>19</v>
      </c>
      <c r="B11" s="29">
        <v>45</v>
      </c>
      <c r="C11" s="29">
        <v>2100.12</v>
      </c>
      <c r="D11" s="29">
        <v>5437</v>
      </c>
      <c r="E11" s="12">
        <f>D11*100/D15</f>
        <v>8.7853668783427867</v>
      </c>
      <c r="F11" s="29">
        <v>2791</v>
      </c>
      <c r="G11" s="13">
        <f>F11-H11</f>
        <v>171</v>
      </c>
      <c r="H11" s="12">
        <v>2620</v>
      </c>
      <c r="I11" s="15">
        <f>H11/F11*100</f>
        <v>93.873163740594762</v>
      </c>
      <c r="J11" s="16">
        <f>F11/C11</f>
        <v>1.3289716778088871</v>
      </c>
      <c r="K11" s="16">
        <f>(((D11-F11)*0.7)+F11)/C11</f>
        <v>2.2109212806887224</v>
      </c>
      <c r="L11" s="15">
        <f>D11/B11</f>
        <v>120.82222222222222</v>
      </c>
    </row>
    <row r="12" spans="1:12" s="27" customFormat="1" ht="15.45" x14ac:dyDescent="0.35">
      <c r="A12" s="9" t="s">
        <v>20</v>
      </c>
      <c r="B12" s="29">
        <v>45</v>
      </c>
      <c r="C12" s="29">
        <v>2436.5500000000002</v>
      </c>
      <c r="D12" s="29">
        <v>5260</v>
      </c>
      <c r="E12" s="12">
        <f>D12*100/D15</f>
        <v>8.4993617399453836</v>
      </c>
      <c r="F12" s="29">
        <v>2807</v>
      </c>
      <c r="G12" s="13">
        <f>F12-H12</f>
        <v>144</v>
      </c>
      <c r="H12" s="12">
        <v>2663</v>
      </c>
      <c r="I12" s="15">
        <f>H12/F12*100</f>
        <v>94.869967937299606</v>
      </c>
      <c r="J12" s="16">
        <f>F12/C12</f>
        <v>1.1520387433050829</v>
      </c>
      <c r="K12" s="16">
        <f>(((D12-F12)*0.7)+F12)/C12</f>
        <v>1.8567646877757484</v>
      </c>
      <c r="L12" s="15">
        <f>D12/B12</f>
        <v>116.88888888888889</v>
      </c>
    </row>
    <row r="13" spans="1:12" s="25" customFormat="1" ht="15.45" x14ac:dyDescent="0.35">
      <c r="A13" s="31" t="s">
        <v>21</v>
      </c>
      <c r="B13" s="19">
        <f>SUM(B9:B12)</f>
        <v>127</v>
      </c>
      <c r="C13" s="19">
        <f>SUM(C9:C12)</f>
        <v>6388.74</v>
      </c>
      <c r="D13" s="19">
        <f>SUM(D9:D12)</f>
        <v>15201</v>
      </c>
      <c r="E13" s="21">
        <f>D13*100/D15</f>
        <v>24.562509089146346</v>
      </c>
      <c r="F13" s="19">
        <f>SUM(F9:F12)</f>
        <v>7999</v>
      </c>
      <c r="G13" s="22">
        <f>F13-H13</f>
        <v>358</v>
      </c>
      <c r="H13" s="19">
        <f>SUM(H9:H12)</f>
        <v>7641</v>
      </c>
      <c r="I13" s="23">
        <f>H13/F13*100</f>
        <v>95.524440555069376</v>
      </c>
      <c r="J13" s="24">
        <f>F13/C13</f>
        <v>1.2520465694330964</v>
      </c>
      <c r="K13" s="24">
        <f>(((D13-F13)*0.7)+F13)/C13</f>
        <v>2.0411536547112576</v>
      </c>
      <c r="L13" s="23">
        <f>D13/B13</f>
        <v>119.69291338582677</v>
      </c>
    </row>
    <row r="14" spans="1:12" s="27" customFormat="1" ht="9" customHeight="1" x14ac:dyDescent="0.35">
      <c r="A14" s="26"/>
      <c r="B14" s="6"/>
      <c r="C14" s="6"/>
      <c r="D14" s="6"/>
      <c r="E14" s="12"/>
      <c r="F14" s="6"/>
      <c r="H14" s="12"/>
      <c r="I14" s="15"/>
      <c r="J14" s="28"/>
      <c r="K14" s="28"/>
      <c r="L14" s="15"/>
    </row>
    <row r="15" spans="1:12" s="25" customFormat="1" ht="15.45" x14ac:dyDescent="0.35">
      <c r="A15" s="31" t="s">
        <v>22</v>
      </c>
      <c r="B15" s="19">
        <f>B13+B7</f>
        <v>640</v>
      </c>
      <c r="C15" s="19">
        <f>C13+C7</f>
        <v>30212.739999999998</v>
      </c>
      <c r="D15" s="19">
        <f>D13+D7</f>
        <v>61887</v>
      </c>
      <c r="E15" s="21">
        <f>E7+E13</f>
        <v>100</v>
      </c>
      <c r="F15" s="19">
        <f>F13+F7</f>
        <v>30493</v>
      </c>
      <c r="G15" s="32">
        <f>G13+G7</f>
        <v>3176</v>
      </c>
      <c r="H15" s="19">
        <f>H13+H7</f>
        <v>27317</v>
      </c>
      <c r="I15" s="23">
        <f>H15/F15*100</f>
        <v>89.584494802085729</v>
      </c>
      <c r="J15" s="24">
        <f>F15/C15</f>
        <v>1.0092762192373153</v>
      </c>
      <c r="K15" s="24">
        <f>(((D15-F15)*0.7)+F15)/C15</f>
        <v>1.7366448723286934</v>
      </c>
      <c r="L15" s="23">
        <f>D15/B15</f>
        <v>96.698437499999997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29E4962288748A366BA7648B352C5" ma:contentTypeVersion="0" ma:contentTypeDescription="Een nieuw document maken." ma:contentTypeScope="" ma:versionID="3748d48522eb26fd26d9eb31d63747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73B4C6-6134-4A48-BDF9-D0530BFA6B9B}"/>
</file>

<file path=customXml/itemProps2.xml><?xml version="1.0" encoding="utf-8"?>
<ds:datastoreItem xmlns:ds="http://schemas.openxmlformats.org/officeDocument/2006/customXml" ds:itemID="{55D14025-83A9-4D60-88C3-A80C7C2C696A}"/>
</file>

<file path=customXml/itemProps3.xml><?xml version="1.0" encoding="utf-8"?>
<ds:datastoreItem xmlns:ds="http://schemas.openxmlformats.org/officeDocument/2006/customXml" ds:itemID="{7AE8DE54-1DC7-4CA0-A65D-A7DB83AFE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Boerenbond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Helmuth Veiders</dc:creator>
  <cp:lastModifiedBy>Ilona Benker</cp:lastModifiedBy>
  <dcterms:created xsi:type="dcterms:W3CDTF">2016-05-23T12:40:23Z</dcterms:created>
  <dcterms:modified xsi:type="dcterms:W3CDTF">2016-05-24T06:29:29Z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0x01010013929E4962288748A366BA7648B352C5</vt:lpwstr>
  </property>
</Properties>
</file>